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I:\Fasci\Admi\90_天城フィールドセミナーハウス（2024.10-）\01_マニュアル\利用願\"/>
    </mc:Choice>
  </mc:AlternateContent>
  <xr:revisionPtr revIDLastSave="0" documentId="13_ncr:1_{76A93538-4725-4515-8346-5DA95A4B2469}" xr6:coauthVersionLast="47" xr6:coauthVersionMax="47" xr10:uidLastSave="{00000000-0000-0000-0000-000000000000}"/>
  <bookViews>
    <workbookView xWindow="-120" yWindow="-120" windowWidth="29040" windowHeight="15720" xr2:uid="{643B3C06-E03A-4342-8D55-57FA93DB6D7B}"/>
  </bookViews>
  <sheets>
    <sheet name="利用願及び許可書" sheetId="1" r:id="rId1"/>
    <sheet name="利用者リスト" sheetId="2" r:id="rId2"/>
  </sheets>
  <definedNames>
    <definedName name="_xlnm.Print_Area" localSheetId="0">利用願及び許可書!$A$1:$H$34</definedName>
    <definedName name="_xlnm.Print_Area" localSheetId="1">利用者リスト!$A$1:$F$31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 l="1"/>
  <c r="F5" i="2"/>
  <c r="F6" i="2"/>
  <c r="F7" i="2"/>
  <c r="F8" i="2"/>
  <c r="F9" i="2"/>
  <c r="F10" i="2"/>
  <c r="F11" i="2"/>
  <c r="F12" i="2"/>
  <c r="F13" i="2"/>
  <c r="F14" i="2"/>
  <c r="F15" i="2"/>
  <c r="F16" i="2"/>
  <c r="F17" i="2"/>
  <c r="F18" i="2"/>
  <c r="F19" i="2"/>
  <c r="F20" i="2"/>
  <c r="F21" i="2"/>
  <c r="F22" i="2"/>
  <c r="E15" i="1"/>
  <c r="F3" i="2" l="1"/>
  <c r="E20" i="1" s="1"/>
  <c r="G20" i="1" s="1"/>
  <c r="E16" i="1"/>
  <c r="E14" i="1"/>
  <c r="C21" i="1"/>
  <c r="C20" i="1"/>
  <c r="C19" i="1"/>
  <c r="C18" i="1"/>
  <c r="E18" i="1" l="1"/>
  <c r="G18" i="1" s="1"/>
  <c r="D18" i="1"/>
  <c r="D20" i="1"/>
  <c r="H18" i="1" l="1"/>
  <c r="C22" i="1"/>
</calcChain>
</file>

<file path=xl/sharedStrings.xml><?xml version="1.0" encoding="utf-8"?>
<sst xmlns="http://schemas.openxmlformats.org/spreadsheetml/2006/main" count="56" uniqueCount="52">
  <si>
    <t>静岡大学理学部天城フィールドセミナーハウス利用願及び許可書</t>
    <rPh sb="0" eb="2">
      <t>シズオカ</t>
    </rPh>
    <rPh sb="2" eb="4">
      <t>ダイガク</t>
    </rPh>
    <rPh sb="4" eb="7">
      <t>リガクブ</t>
    </rPh>
    <rPh sb="7" eb="9">
      <t>アマギ</t>
    </rPh>
    <rPh sb="21" eb="24">
      <t>リヨウネガイ</t>
    </rPh>
    <rPh sb="24" eb="25">
      <t>オヨ</t>
    </rPh>
    <rPh sb="26" eb="29">
      <t>キョカショ</t>
    </rPh>
    <phoneticPr fontId="2"/>
  </si>
  <si>
    <t>（申請日）</t>
    <rPh sb="1" eb="4">
      <t>シンセイビ</t>
    </rPh>
    <phoneticPr fontId="2"/>
  </si>
  <si>
    <t>静岡大学理学部長　殿</t>
    <rPh sb="0" eb="2">
      <t>シズオカ</t>
    </rPh>
    <rPh sb="2" eb="4">
      <t>ダイガク</t>
    </rPh>
    <rPh sb="4" eb="7">
      <t>リガクブ</t>
    </rPh>
    <rPh sb="7" eb="8">
      <t>チョウ</t>
    </rPh>
    <rPh sb="9" eb="10">
      <t>ドノ</t>
    </rPh>
    <phoneticPr fontId="2"/>
  </si>
  <si>
    <t>No.</t>
    <phoneticPr fontId="2"/>
  </si>
  <si>
    <t>申込者（責任者）</t>
    <rPh sb="0" eb="3">
      <t>モウシコミシャ</t>
    </rPh>
    <rPh sb="4" eb="7">
      <t>セキニンシャ</t>
    </rPh>
    <phoneticPr fontId="2"/>
  </si>
  <si>
    <t>所属</t>
    <rPh sb="0" eb="2">
      <t>ショゾク</t>
    </rPh>
    <phoneticPr fontId="2"/>
  </si>
  <si>
    <t>氏名</t>
    <rPh sb="0" eb="2">
      <t>シメイ</t>
    </rPh>
    <phoneticPr fontId="2"/>
  </si>
  <si>
    <t>住所</t>
    <rPh sb="0" eb="2">
      <t>ジュウショ</t>
    </rPh>
    <phoneticPr fontId="2"/>
  </si>
  <si>
    <t>連絡先</t>
    <rPh sb="0" eb="3">
      <t>レンラクサキ</t>
    </rPh>
    <phoneticPr fontId="2"/>
  </si>
  <si>
    <t>滞在中の連絡先（携帯電話番号）：</t>
    <rPh sb="0" eb="3">
      <t>タイザイチュウ</t>
    </rPh>
    <rPh sb="4" eb="7">
      <t>レンラクサキ</t>
    </rPh>
    <rPh sb="8" eb="10">
      <t>ケイタイ</t>
    </rPh>
    <rPh sb="10" eb="12">
      <t>デンワ</t>
    </rPh>
    <rPh sb="12" eb="14">
      <t>バンゴウ</t>
    </rPh>
    <phoneticPr fontId="2"/>
  </si>
  <si>
    <t>所属の連絡先：</t>
    <rPh sb="0" eb="2">
      <t>ショゾク</t>
    </rPh>
    <rPh sb="3" eb="6">
      <t>レンラクサキ</t>
    </rPh>
    <phoneticPr fontId="2"/>
  </si>
  <si>
    <t>学生</t>
    <rPh sb="0" eb="2">
      <t>ガクセイ</t>
    </rPh>
    <phoneticPr fontId="2"/>
  </si>
  <si>
    <t>教職員</t>
    <rPh sb="0" eb="3">
      <t>キョウショクイン</t>
    </rPh>
    <phoneticPr fontId="2"/>
  </si>
  <si>
    <t>男性</t>
    <rPh sb="0" eb="2">
      <t>ダンセイ</t>
    </rPh>
    <phoneticPr fontId="2"/>
  </si>
  <si>
    <t>女性</t>
    <rPh sb="0" eb="2">
      <t>ジョセイ</t>
    </rPh>
    <phoneticPr fontId="2"/>
  </si>
  <si>
    <t>利用期間</t>
    <rPh sb="0" eb="2">
      <t>リヨウ</t>
    </rPh>
    <rPh sb="2" eb="4">
      <t>キカン</t>
    </rPh>
    <phoneticPr fontId="2"/>
  </si>
  <si>
    <t>利用目的</t>
    <rPh sb="0" eb="2">
      <t>リヨウ</t>
    </rPh>
    <rPh sb="2" eb="4">
      <t>モクテキ</t>
    </rPh>
    <phoneticPr fontId="2"/>
  </si>
  <si>
    <t>から</t>
    <phoneticPr fontId="2"/>
  </si>
  <si>
    <t>まで</t>
    <phoneticPr fontId="2"/>
  </si>
  <si>
    <t>到着予定時刻</t>
    <rPh sb="0" eb="2">
      <t>トウチャク</t>
    </rPh>
    <rPh sb="2" eb="4">
      <t>ヨテイ</t>
    </rPh>
    <rPh sb="4" eb="6">
      <t>ジコク</t>
    </rPh>
    <phoneticPr fontId="2"/>
  </si>
  <si>
    <t>出発予定時刻</t>
    <rPh sb="0" eb="2">
      <t>シュッパツ</t>
    </rPh>
    <rPh sb="2" eb="4">
      <t>ヨテイ</t>
    </rPh>
    <rPh sb="4" eb="6">
      <t>ジコク</t>
    </rPh>
    <phoneticPr fontId="2"/>
  </si>
  <si>
    <t>上記のとおり許可します。</t>
    <rPh sb="0" eb="2">
      <t>ジョウキ</t>
    </rPh>
    <rPh sb="6" eb="8">
      <t>キョカ</t>
    </rPh>
    <phoneticPr fontId="2"/>
  </si>
  <si>
    <t>（利用許可日）</t>
    <rPh sb="1" eb="3">
      <t>リヨウ</t>
    </rPh>
    <rPh sb="3" eb="5">
      <t>キョカ</t>
    </rPh>
    <rPh sb="5" eb="6">
      <t>ビ</t>
    </rPh>
    <phoneticPr fontId="2"/>
  </si>
  <si>
    <t>令和　　年　　月　　日</t>
    <rPh sb="0" eb="2">
      <t>レイワ</t>
    </rPh>
    <rPh sb="4" eb="5">
      <t>ネン</t>
    </rPh>
    <rPh sb="7" eb="8">
      <t>ガツ</t>
    </rPh>
    <rPh sb="10" eb="11">
      <t>ヒ</t>
    </rPh>
    <phoneticPr fontId="2"/>
  </si>
  <si>
    <t>静岡大学理学部長</t>
  </si>
  <si>
    <t>（公印省略）</t>
    <rPh sb="1" eb="3">
      <t>コウイン</t>
    </rPh>
    <rPh sb="3" eb="5">
      <t>ショウリャク</t>
    </rPh>
    <phoneticPr fontId="2"/>
  </si>
  <si>
    <t>支払区分</t>
    <rPh sb="0" eb="2">
      <t>シハライ</t>
    </rPh>
    <rPh sb="2" eb="4">
      <t>クブン</t>
    </rPh>
    <phoneticPr fontId="2"/>
  </si>
  <si>
    <t>利用者リスト</t>
    <rPh sb="0" eb="3">
      <t>リヨウシャ</t>
    </rPh>
    <phoneticPr fontId="2"/>
  </si>
  <si>
    <t>学部名・団体名等</t>
    <rPh sb="0" eb="3">
      <t>ガクブメイ</t>
    </rPh>
    <rPh sb="4" eb="6">
      <t>ダンタイ</t>
    </rPh>
    <rPh sb="6" eb="7">
      <t>メイ</t>
    </rPh>
    <rPh sb="7" eb="8">
      <t>トウ</t>
    </rPh>
    <phoneticPr fontId="2"/>
  </si>
  <si>
    <t>性別</t>
    <rPh sb="0" eb="2">
      <t>セイベツ</t>
    </rPh>
    <phoneticPr fontId="2"/>
  </si>
  <si>
    <t>（備考）</t>
    <rPh sb="1" eb="3">
      <t>ビコウ</t>
    </rPh>
    <phoneticPr fontId="2"/>
  </si>
  <si>
    <t>学内の学生のみで利用する場合は、指導教員・顧問教員等の了解を得てからお申し込みください。</t>
    <rPh sb="0" eb="2">
      <t>ガクナイ</t>
    </rPh>
    <rPh sb="3" eb="5">
      <t>ガクセイ</t>
    </rPh>
    <rPh sb="8" eb="10">
      <t>リヨウ</t>
    </rPh>
    <rPh sb="12" eb="14">
      <t>バアイ</t>
    </rPh>
    <rPh sb="16" eb="18">
      <t>シドウ</t>
    </rPh>
    <rPh sb="18" eb="20">
      <t>キョウイン</t>
    </rPh>
    <rPh sb="21" eb="23">
      <t>コモン</t>
    </rPh>
    <rPh sb="23" eb="25">
      <t>キョウイン</t>
    </rPh>
    <rPh sb="25" eb="26">
      <t>トウ</t>
    </rPh>
    <rPh sb="27" eb="29">
      <t>リョウカイ</t>
    </rPh>
    <rPh sb="30" eb="31">
      <t>エ</t>
    </rPh>
    <rPh sb="35" eb="36">
      <t>モウ</t>
    </rPh>
    <rPh sb="37" eb="38">
      <t>コ</t>
    </rPh>
    <phoneticPr fontId="2"/>
  </si>
  <si>
    <t>なお、指導教員・顧問教員等の氏名および緊急連絡先を記載願います。</t>
    <rPh sb="3" eb="5">
      <t>シドウ</t>
    </rPh>
    <rPh sb="5" eb="7">
      <t>キョウイン</t>
    </rPh>
    <rPh sb="8" eb="10">
      <t>コモン</t>
    </rPh>
    <rPh sb="10" eb="12">
      <t>キョウイン</t>
    </rPh>
    <rPh sb="12" eb="13">
      <t>トウ</t>
    </rPh>
    <rPh sb="14" eb="16">
      <t>シメイ</t>
    </rPh>
    <rPh sb="19" eb="21">
      <t>キンキュウ</t>
    </rPh>
    <rPh sb="21" eb="24">
      <t>レンラクサキ</t>
    </rPh>
    <rPh sb="25" eb="27">
      <t>キサイ</t>
    </rPh>
    <rPh sb="27" eb="28">
      <t>ネガ</t>
    </rPh>
    <phoneticPr fontId="2"/>
  </si>
  <si>
    <t>1.</t>
    <phoneticPr fontId="2"/>
  </si>
  <si>
    <t>指導教員・顧問教員等氏名</t>
    <rPh sb="0" eb="2">
      <t>シドウ</t>
    </rPh>
    <rPh sb="2" eb="4">
      <t>キョウイン</t>
    </rPh>
    <rPh sb="5" eb="7">
      <t>コモン</t>
    </rPh>
    <rPh sb="7" eb="9">
      <t>キョウイン</t>
    </rPh>
    <rPh sb="9" eb="10">
      <t>トウ</t>
    </rPh>
    <rPh sb="10" eb="12">
      <t>シメイ</t>
    </rPh>
    <phoneticPr fontId="2"/>
  </si>
  <si>
    <t>緊急連絡先</t>
    <rPh sb="0" eb="2">
      <t>キンキュウ</t>
    </rPh>
    <rPh sb="2" eb="5">
      <t>レンラクサキ</t>
    </rPh>
    <phoneticPr fontId="2"/>
  </si>
  <si>
    <t>上記リストに記載した方のうち、利用責任者以外の方1名の氏名及び滞在中に連絡が取れる携帯電話番号をご記入ください。</t>
    <rPh sb="0" eb="2">
      <t>ジョウキ</t>
    </rPh>
    <rPh sb="6" eb="8">
      <t>キサイ</t>
    </rPh>
    <rPh sb="10" eb="11">
      <t>カタ</t>
    </rPh>
    <rPh sb="15" eb="17">
      <t>リヨウ</t>
    </rPh>
    <rPh sb="17" eb="20">
      <t>セキニンシャ</t>
    </rPh>
    <rPh sb="20" eb="22">
      <t>イガイ</t>
    </rPh>
    <rPh sb="23" eb="24">
      <t>カタ</t>
    </rPh>
    <rPh sb="25" eb="26">
      <t>メイ</t>
    </rPh>
    <rPh sb="27" eb="29">
      <t>シメイ</t>
    </rPh>
    <rPh sb="29" eb="30">
      <t>オヨ</t>
    </rPh>
    <rPh sb="31" eb="34">
      <t>タイザイチュウ</t>
    </rPh>
    <rPh sb="35" eb="37">
      <t>レンラク</t>
    </rPh>
    <rPh sb="38" eb="39">
      <t>ト</t>
    </rPh>
    <rPh sb="41" eb="43">
      <t>ケイタイ</t>
    </rPh>
    <rPh sb="43" eb="45">
      <t>デンワ</t>
    </rPh>
    <rPh sb="45" eb="47">
      <t>バンゴウ</t>
    </rPh>
    <rPh sb="49" eb="51">
      <t>キニュウ</t>
    </rPh>
    <phoneticPr fontId="2"/>
  </si>
  <si>
    <t>2.</t>
    <phoneticPr fontId="2"/>
  </si>
  <si>
    <t>滞在中に連絡が取れる
携帯電話番号</t>
    <rPh sb="0" eb="3">
      <t>タイザイチュウ</t>
    </rPh>
    <rPh sb="4" eb="6">
      <t>レンラク</t>
    </rPh>
    <rPh sb="7" eb="8">
      <t>ト</t>
    </rPh>
    <rPh sb="11" eb="13">
      <t>ケイタイ</t>
    </rPh>
    <rPh sb="13" eb="15">
      <t>デンワ</t>
    </rPh>
    <rPh sb="15" eb="17">
      <t>バンゴウ</t>
    </rPh>
    <phoneticPr fontId="2"/>
  </si>
  <si>
    <t>利用日数
修正欄</t>
    <rPh sb="0" eb="4">
      <t>リヨウニッスウ</t>
    </rPh>
    <rPh sb="5" eb="7">
      <t>シュウセイ</t>
    </rPh>
    <rPh sb="7" eb="8">
      <t>ラン</t>
    </rPh>
    <phoneticPr fontId="2"/>
  </si>
  <si>
    <t>利用日数</t>
    <rPh sb="0" eb="2">
      <t>リヨウ</t>
    </rPh>
    <rPh sb="2" eb="4">
      <t>ニッスウ</t>
    </rPh>
    <phoneticPr fontId="2"/>
  </si>
  <si>
    <t>※利用許可日及び理学部長氏名が記載されていないものは無効です。</t>
    <rPh sb="1" eb="3">
      <t>リヨウ</t>
    </rPh>
    <rPh sb="3" eb="5">
      <t>キョカ</t>
    </rPh>
    <rPh sb="5" eb="6">
      <t>ビ</t>
    </rPh>
    <rPh sb="6" eb="7">
      <t>オヨ</t>
    </rPh>
    <rPh sb="8" eb="11">
      <t>リガクブ</t>
    </rPh>
    <rPh sb="11" eb="12">
      <t>チョウ</t>
    </rPh>
    <rPh sb="12" eb="14">
      <t>シメイ</t>
    </rPh>
    <rPh sb="15" eb="17">
      <t>キサイ</t>
    </rPh>
    <rPh sb="26" eb="28">
      <t>ムコウ</t>
    </rPh>
    <phoneticPr fontId="2"/>
  </si>
  <si>
    <t>利用人数</t>
    <rPh sb="0" eb="2">
      <t>リヨウ</t>
    </rPh>
    <rPh sb="2" eb="4">
      <t>ニンズウ</t>
    </rPh>
    <phoneticPr fontId="2"/>
  </si>
  <si>
    <t>人数小計</t>
    <rPh sb="0" eb="2">
      <t>ニンズウ</t>
    </rPh>
    <rPh sb="2" eb="4">
      <t>ショウケイ</t>
    </rPh>
    <phoneticPr fontId="2"/>
  </si>
  <si>
    <t>単価（円）
（1人1日）</t>
    <rPh sb="0" eb="2">
      <t>タンカ</t>
    </rPh>
    <rPh sb="3" eb="4">
      <t>エン</t>
    </rPh>
    <rPh sb="7" eb="9">
      <t>ヒトリ</t>
    </rPh>
    <rPh sb="10" eb="11">
      <t>ニチ</t>
    </rPh>
    <phoneticPr fontId="2"/>
  </si>
  <si>
    <t>利用金額（円）</t>
    <rPh sb="0" eb="2">
      <t>リヨウ</t>
    </rPh>
    <rPh sb="2" eb="4">
      <t>キンガク</t>
    </rPh>
    <rPh sb="5" eb="6">
      <t>エン</t>
    </rPh>
    <phoneticPr fontId="2"/>
  </si>
  <si>
    <t>金額小計（円）</t>
    <rPh sb="0" eb="2">
      <t>キンガク</t>
    </rPh>
    <rPh sb="2" eb="4">
      <t>ショウケイ</t>
    </rPh>
    <rPh sb="5" eb="6">
      <t>エン</t>
    </rPh>
    <phoneticPr fontId="2"/>
  </si>
  <si>
    <t>人数合計
（定員20人）</t>
    <phoneticPr fontId="2"/>
  </si>
  <si>
    <r>
      <t xml:space="preserve">利用者詳細
</t>
    </r>
    <r>
      <rPr>
        <sz val="9"/>
        <color theme="1"/>
        <rFont val="游明朝"/>
        <family val="1"/>
        <charset val="128"/>
      </rPr>
      <t>※利用者リストを併せて提出してください</t>
    </r>
    <rPh sb="0" eb="3">
      <t>リヨウシャ</t>
    </rPh>
    <rPh sb="3" eb="5">
      <t>ショウサイ</t>
    </rPh>
    <phoneticPr fontId="2"/>
  </si>
  <si>
    <t>延べ利用日数
（人日）</t>
    <rPh sb="0" eb="1">
      <t>ノ</t>
    </rPh>
    <rPh sb="2" eb="4">
      <t>リヨウ</t>
    </rPh>
    <rPh sb="4" eb="6">
      <t>ニッスウ</t>
    </rPh>
    <rPh sb="8" eb="10">
      <t>ニンニチ</t>
    </rPh>
    <phoneticPr fontId="2"/>
  </si>
  <si>
    <t>※延べ利用日数（人日）＝各利用者の利用日数の合計
※利用料金＝延べ利用日数（人日）×単価</t>
    <rPh sb="1" eb="2">
      <t>ノ</t>
    </rPh>
    <rPh sb="3" eb="5">
      <t>リヨウ</t>
    </rPh>
    <rPh sb="5" eb="7">
      <t>ニッスウ</t>
    </rPh>
    <rPh sb="8" eb="10">
      <t>ニンニチ</t>
    </rPh>
    <rPh sb="12" eb="16">
      <t>カクリヨウシャ</t>
    </rPh>
    <rPh sb="17" eb="19">
      <t>リヨウ</t>
    </rPh>
    <rPh sb="19" eb="21">
      <t>ニッスウ</t>
    </rPh>
    <rPh sb="22" eb="24">
      <t>ゴウケイ</t>
    </rPh>
    <rPh sb="26" eb="28">
      <t>リヨウ</t>
    </rPh>
    <rPh sb="28" eb="30">
      <t>リョウキン</t>
    </rPh>
    <rPh sb="31" eb="32">
      <t>ノ</t>
    </rPh>
    <rPh sb="33" eb="35">
      <t>リヨウ</t>
    </rPh>
    <rPh sb="35" eb="37">
      <t>ニッスウ</t>
    </rPh>
    <rPh sb="38" eb="40">
      <t>ニンニチ</t>
    </rPh>
    <rPh sb="42" eb="44">
      <t>タンカ</t>
    </rPh>
    <phoneticPr fontId="2"/>
  </si>
  <si>
    <r>
      <t xml:space="preserve">利用者区分
</t>
    </r>
    <r>
      <rPr>
        <sz val="10"/>
        <color theme="1"/>
        <rFont val="游明朝"/>
        <family val="1"/>
        <charset val="128"/>
      </rPr>
      <t>(学生/教職員)</t>
    </r>
    <rPh sb="0" eb="3">
      <t>リヨウシャ</t>
    </rPh>
    <rPh sb="3" eb="5">
      <t>クブン</t>
    </rPh>
    <rPh sb="7" eb="9">
      <t>ガクセイ</t>
    </rPh>
    <rPh sb="10" eb="13">
      <t>キョウショクイン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</si>
</sst>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aaa&quot;)&quot;" x16r2:formatCode16="[$-ja-JP-x-gannen]ggge&quot;年&quot;m&quot;月&quot;d&quot;日(&quot;aaa&quot;)&quot;"/>
    <numFmt numFmtId="177" formatCode="[$-411]ggge&quot;年&quot;m&quot;月&quot;d&quot;日&quot;;@"/>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明朝"/>
      <family val="1"/>
      <charset val="128"/>
    </font>
    <font>
      <b/>
      <sz val="12"/>
      <color theme="1"/>
      <name val="游明朝"/>
      <family val="1"/>
      <charset val="128"/>
    </font>
    <font>
      <b/>
      <sz val="11"/>
      <color rgb="FFFFFF00"/>
      <name val="HGPｺﾞｼｯｸE"/>
      <family val="3"/>
      <charset val="128"/>
    </font>
    <font>
      <b/>
      <sz val="11"/>
      <color rgb="FFFF0000"/>
      <name val="游ゴシック"/>
      <family val="3"/>
      <charset val="128"/>
      <scheme val="minor"/>
    </font>
    <font>
      <b/>
      <sz val="11"/>
      <color rgb="FFFF0000"/>
      <name val="HGPｺﾞｼｯｸE"/>
      <family val="3"/>
      <charset val="128"/>
    </font>
    <font>
      <sz val="9"/>
      <color theme="1"/>
      <name val="游明朝"/>
      <family val="1"/>
      <charset val="128"/>
    </font>
    <font>
      <sz val="10"/>
      <color theme="1"/>
      <name val="游明朝"/>
      <family val="1"/>
      <charset val="128"/>
    </font>
    <font>
      <b/>
      <sz val="11"/>
      <color rgb="FFFF0000"/>
      <name val="游明朝"/>
      <family val="1"/>
      <charset val="128"/>
    </font>
  </fonts>
  <fills count="3">
    <fill>
      <patternFill patternType="none"/>
    </fill>
    <fill>
      <patternFill patternType="gray125"/>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rgb="FFFF0000"/>
      </right>
      <top style="thin">
        <color rgb="FFFF0000"/>
      </top>
      <bottom style="thin">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pplyAlignment="1">
      <alignment horizontal="righ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distributed" vertical="center" indent="1"/>
    </xf>
    <xf numFmtId="0" fontId="3" fillId="0" borderId="1" xfId="0" applyFont="1" applyBorder="1" applyAlignment="1">
      <alignment horizontal="distributed" vertical="center" indent="1"/>
    </xf>
    <xf numFmtId="0" fontId="3" fillId="0" borderId="1"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Protection="1">
      <alignment vertical="center"/>
      <protection locked="0"/>
    </xf>
    <xf numFmtId="0" fontId="5" fillId="0" borderId="0" xfId="0" applyFont="1">
      <alignment vertical="center"/>
    </xf>
    <xf numFmtId="0" fontId="3" fillId="0" borderId="21" xfId="0" applyFont="1" applyBorder="1" applyAlignment="1">
      <alignment horizontal="center" vertical="center"/>
    </xf>
    <xf numFmtId="0" fontId="7" fillId="0" borderId="0" xfId="0" applyFont="1">
      <alignment vertical="center"/>
    </xf>
    <xf numFmtId="0" fontId="6" fillId="0" borderId="0" xfId="0" applyFont="1">
      <alignment vertical="center"/>
    </xf>
    <xf numFmtId="20" fontId="3" fillId="0" borderId="8" xfId="0" applyNumberFormat="1" applyFont="1" applyBorder="1" applyAlignment="1" applyProtection="1">
      <alignment horizontal="center" vertical="center"/>
      <protection locked="0"/>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pplyProtection="1">
      <alignment horizontal="center" vertical="top"/>
      <protection locked="0"/>
    </xf>
    <xf numFmtId="0" fontId="3" fillId="0" borderId="4"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6"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49" fontId="3" fillId="0" borderId="3" xfId="0" applyNumberFormat="1" applyFont="1" applyBorder="1" applyAlignment="1" applyProtection="1">
      <alignment horizontal="left" vertical="center"/>
      <protection locked="0"/>
    </xf>
    <xf numFmtId="49" fontId="3" fillId="0" borderId="4" xfId="0" applyNumberFormat="1" applyFont="1" applyBorder="1" applyAlignment="1" applyProtection="1">
      <alignment horizontal="left" vertical="center"/>
      <protection locked="0"/>
    </xf>
    <xf numFmtId="49" fontId="3" fillId="0" borderId="0" xfId="0" applyNumberFormat="1" applyFont="1" applyAlignment="1" applyProtection="1">
      <alignment horizontal="left" vertical="center"/>
      <protection locked="0"/>
    </xf>
    <xf numFmtId="49" fontId="3" fillId="0" borderId="6" xfId="0" applyNumberFormat="1" applyFont="1" applyBorder="1" applyAlignment="1" applyProtection="1">
      <alignment horizontal="left" vertical="center"/>
      <protection locked="0"/>
    </xf>
    <xf numFmtId="49" fontId="3" fillId="0" borderId="8" xfId="0" applyNumberFormat="1" applyFont="1" applyBorder="1" applyAlignment="1" applyProtection="1">
      <alignment horizontal="left" vertical="center"/>
      <protection locked="0"/>
    </xf>
    <xf numFmtId="49" fontId="3" fillId="0" borderId="9" xfId="0" applyNumberFormat="1" applyFont="1" applyBorder="1" applyAlignment="1" applyProtection="1">
      <alignment horizontal="left" vertical="center"/>
      <protection locked="0"/>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10" xfId="0" applyFont="1" applyBorder="1" applyAlignment="1">
      <alignment horizontal="distributed" vertical="center" indent="1"/>
    </xf>
    <xf numFmtId="0" fontId="3" fillId="0" borderId="12" xfId="0" applyFont="1" applyBorder="1" applyAlignment="1">
      <alignment horizontal="distributed" vertical="center" indent="1"/>
    </xf>
    <xf numFmtId="0" fontId="3" fillId="0" borderId="10" xfId="0" applyFont="1" applyBorder="1" applyAlignment="1">
      <alignment horizontal="center" vertical="center"/>
    </xf>
    <xf numFmtId="0" fontId="3" fillId="0" borderId="12" xfId="0" applyFont="1" applyBorder="1" applyAlignment="1">
      <alignment horizontal="center" vertical="center"/>
    </xf>
    <xf numFmtId="38" fontId="3" fillId="0" borderId="10" xfId="1" applyFont="1" applyBorder="1" applyAlignment="1">
      <alignment horizontal="right" vertical="center" indent="1"/>
    </xf>
    <xf numFmtId="38" fontId="3" fillId="0" borderId="12" xfId="1" applyFont="1" applyBorder="1" applyAlignment="1">
      <alignment horizontal="right" vertical="center" inden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38" fontId="3" fillId="0" borderId="10" xfId="1" applyFont="1" applyBorder="1" applyAlignment="1">
      <alignment horizontal="center" vertical="center"/>
    </xf>
    <xf numFmtId="38" fontId="3" fillId="0" borderId="11" xfId="1" applyFont="1" applyBorder="1" applyAlignment="1">
      <alignment horizontal="center" vertical="center"/>
    </xf>
    <xf numFmtId="38" fontId="3" fillId="0" borderId="12" xfId="1" applyFont="1" applyBorder="1" applyAlignment="1">
      <alignment horizontal="center" vertical="center"/>
    </xf>
    <xf numFmtId="176" fontId="3" fillId="0" borderId="3"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lignment horizontal="left" vertical="center" wrapText="1" indent="1"/>
    </xf>
    <xf numFmtId="0" fontId="3" fillId="0" borderId="14" xfId="0" applyFont="1" applyBorder="1" applyAlignment="1">
      <alignment horizontal="left" vertical="center" indent="1"/>
    </xf>
    <xf numFmtId="0" fontId="3" fillId="0" borderId="15" xfId="0" applyFont="1" applyBorder="1" applyAlignment="1">
      <alignment horizontal="left" vertical="center" indent="1"/>
    </xf>
    <xf numFmtId="38" fontId="3" fillId="0" borderId="10" xfId="1" applyFont="1" applyFill="1" applyBorder="1" applyAlignment="1">
      <alignment horizontal="center" vertical="center"/>
    </xf>
    <xf numFmtId="38" fontId="3" fillId="0" borderId="11" xfId="1" applyFont="1" applyFill="1" applyBorder="1" applyAlignment="1">
      <alignment horizontal="center" vertical="center"/>
    </xf>
    <xf numFmtId="38" fontId="3" fillId="0" borderId="12" xfId="1" applyFont="1" applyFill="1" applyBorder="1" applyAlignment="1">
      <alignment horizontal="center" vertical="center"/>
    </xf>
    <xf numFmtId="0" fontId="4" fillId="0" borderId="0" xfId="0" applyFont="1" applyAlignment="1">
      <alignment horizontal="center" vertical="center"/>
    </xf>
    <xf numFmtId="177" fontId="3" fillId="0" borderId="0" xfId="0" applyNumberFormat="1" applyFont="1" applyAlignment="1" applyProtection="1">
      <alignment horizontal="center" vertical="center"/>
      <protection locked="0"/>
    </xf>
    <xf numFmtId="0" fontId="3" fillId="0" borderId="11" xfId="0" applyFont="1" applyBorder="1" applyAlignment="1">
      <alignment horizontal="center" vertical="center"/>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2" xfId="0" applyFont="1" applyBorder="1">
      <alignment vertical="center"/>
    </xf>
    <xf numFmtId="0" fontId="3" fillId="0" borderId="3"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3" xfId="0" applyFont="1" applyBorder="1" applyAlignment="1" applyProtection="1">
      <alignment horizontal="left" vertical="center" indent="1"/>
      <protection locked="0"/>
    </xf>
    <xf numFmtId="0" fontId="3" fillId="0" borderId="14" xfId="0" applyFont="1" applyBorder="1" applyAlignment="1" applyProtection="1">
      <alignment horizontal="left" vertical="center" indent="1"/>
      <protection locked="0"/>
    </xf>
    <xf numFmtId="0" fontId="3" fillId="0" borderId="15" xfId="0" applyFont="1" applyBorder="1" applyAlignment="1" applyProtection="1">
      <alignment horizontal="left" vertical="center" indent="1"/>
      <protection locked="0"/>
    </xf>
    <xf numFmtId="20" fontId="3" fillId="0" borderId="13" xfId="0" applyNumberFormat="1" applyFont="1" applyBorder="1" applyAlignment="1" applyProtection="1">
      <alignment horizontal="left" vertical="center" indent="1"/>
      <protection locked="0"/>
    </xf>
    <xf numFmtId="0" fontId="3" fillId="0" borderId="1" xfId="0" applyFont="1" applyBorder="1">
      <alignment vertical="center"/>
    </xf>
    <xf numFmtId="0" fontId="10" fillId="2" borderId="22" xfId="0" applyFont="1" applyFill="1" applyBorder="1" applyAlignment="1">
      <alignment horizontal="center" vertical="center" wrapText="1"/>
    </xf>
    <xf numFmtId="0" fontId="10" fillId="0" borderId="0" xfId="0" applyFont="1">
      <alignment vertical="center"/>
    </xf>
    <xf numFmtId="0" fontId="3" fillId="0" borderId="1" xfId="0" applyFont="1" applyBorder="1" applyAlignment="1" applyProtection="1">
      <alignment horizontal="center" vertical="center"/>
      <protection locked="0"/>
    </xf>
    <xf numFmtId="0" fontId="10" fillId="2" borderId="22" xfId="0" applyFont="1" applyFill="1" applyBorder="1" applyAlignment="1" applyProtection="1">
      <alignment horizontal="center" vertical="center"/>
      <protection locked="0"/>
    </xf>
    <xf numFmtId="0" fontId="3" fillId="0" borderId="0" xfId="0" quotePrefix="1" applyFont="1" applyAlignment="1">
      <alignment horizontal="center" vertical="center"/>
    </xf>
    <xf numFmtId="0" fontId="3" fillId="0" borderId="0" xfId="0" quotePrefix="1" applyFont="1" applyAlignment="1">
      <alignment horizontal="center" vertical="top"/>
    </xf>
    <xf numFmtId="0" fontId="3" fillId="0" borderId="0" xfId="0" applyFont="1" applyAlignment="1">
      <alignment horizontal="left" vertical="center" wrapText="1"/>
    </xf>
    <xf numFmtId="0" fontId="3" fillId="0" borderId="12" xfId="0" applyFont="1" applyBorder="1" applyAlignment="1">
      <alignment horizontal="center" vertical="center" wrapText="1"/>
    </xf>
  </cellXfs>
  <cellStyles count="2">
    <cellStyle name="桁区切り" xfId="1" builtinId="6"/>
    <cellStyle name="標準" xfId="0" builtinId="0"/>
  </cellStyles>
  <dxfs count="19">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14996795556505021"/>
        </patternFill>
      </fill>
    </dxf>
    <dxf>
      <fill>
        <patternFill>
          <bgColor theme="9" tint="0.79998168889431442"/>
        </patternFill>
      </fill>
    </dxf>
    <dxf>
      <fill>
        <patternFill>
          <bgColor theme="9" tint="0.79998168889431442"/>
        </patternFill>
      </fill>
    </dxf>
    <dxf>
      <fill>
        <patternFill>
          <bgColor theme="0" tint="-0.14996795556505021"/>
        </patternFill>
      </fill>
    </dxf>
  </dxfs>
  <tableStyles count="0" defaultTableStyle="TableStyleMedium2" defaultPivotStyle="PivotStyleLight16"/>
  <colors>
    <mruColors>
      <color rgb="FFFF99CC"/>
      <color rgb="FFFFFAE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142873</xdr:colOff>
      <xdr:row>5</xdr:row>
      <xdr:rowOff>85725</xdr:rowOff>
    </xdr:from>
    <xdr:to>
      <xdr:col>16</xdr:col>
      <xdr:colOff>657225</xdr:colOff>
      <xdr:row>10</xdr:row>
      <xdr:rowOff>200024</xdr:rowOff>
    </xdr:to>
    <xdr:sp macro="" textlink="">
      <xdr:nvSpPr>
        <xdr:cNvPr id="6" name="正方形/長方形 5">
          <a:extLst>
            <a:ext uri="{FF2B5EF4-FFF2-40B4-BE49-F238E27FC236}">
              <a16:creationId xmlns:a16="http://schemas.microsoft.com/office/drawing/2014/main" id="{E99218DB-9537-2290-15F9-858C841C4FC4}"/>
            </a:ext>
          </a:extLst>
        </xdr:cNvPr>
        <xdr:cNvSpPr/>
      </xdr:nvSpPr>
      <xdr:spPr>
        <a:xfrm>
          <a:off x="7743823" y="1247775"/>
          <a:ext cx="5181602" cy="201929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fontAlgn="t"/>
          <a:r>
            <a:rPr lang="ja-JP" altLang="ja-JP" sz="1800" b="1" i="0">
              <a:solidFill>
                <a:srgbClr val="FFFF00"/>
              </a:solidFill>
              <a:effectLst/>
              <a:latin typeface="+mn-ea"/>
              <a:ea typeface="+mn-ea"/>
              <a:cs typeface="+mn-cs"/>
            </a:rPr>
            <a:t>⚠ ご確認ください</a:t>
          </a:r>
          <a:endParaRPr lang="ja-JP" altLang="ja-JP" sz="1000" b="1" i="0">
            <a:solidFill>
              <a:srgbClr val="FFFF00"/>
            </a:solidFill>
            <a:effectLst/>
            <a:latin typeface="+mn-ea"/>
            <a:ea typeface="+mn-ea"/>
            <a:cs typeface="+mn-cs"/>
          </a:endParaRPr>
        </a:p>
        <a:p>
          <a:pPr lvl="0" fontAlgn="t"/>
          <a:r>
            <a:rPr lang="ja-JP" altLang="en-US" sz="1400" b="1" i="0">
              <a:solidFill>
                <a:schemeClr val="bg1"/>
              </a:solidFill>
              <a:effectLst/>
              <a:latin typeface="+mn-ea"/>
              <a:ea typeface="+mn-ea"/>
              <a:cs typeface="+mn-cs"/>
            </a:rPr>
            <a:t>■ </a:t>
          </a:r>
          <a:r>
            <a:rPr lang="ja-JP" altLang="ja-JP" sz="1400" b="1" i="0">
              <a:solidFill>
                <a:schemeClr val="bg1"/>
              </a:solidFill>
              <a:effectLst/>
              <a:latin typeface="+mn-ea"/>
              <a:ea typeface="+mn-ea"/>
              <a:cs typeface="+mn-cs"/>
            </a:rPr>
            <a:t>緑色のセルは必ず入力</a:t>
          </a:r>
          <a:endParaRPr lang="en-US" altLang="ja-JP" sz="1400" b="1" i="0">
            <a:solidFill>
              <a:schemeClr val="bg1"/>
            </a:solidFill>
            <a:effectLst/>
            <a:latin typeface="+mn-ea"/>
            <a:ea typeface="+mn-ea"/>
            <a:cs typeface="+mn-cs"/>
          </a:endParaRPr>
        </a:p>
        <a:p>
          <a:pPr lvl="0" fontAlgn="t"/>
          <a:r>
            <a:rPr lang="ja-JP" altLang="en-US" sz="1400" b="1" i="0">
              <a:solidFill>
                <a:schemeClr val="bg1"/>
              </a:solidFill>
              <a:effectLst/>
              <a:latin typeface="+mn-ea"/>
              <a:ea typeface="+mn-ea"/>
              <a:cs typeface="+mn-cs"/>
            </a:rPr>
            <a:t>■ </a:t>
          </a:r>
          <a:r>
            <a:rPr lang="ja-JP" altLang="ja-JP" sz="1400" b="1" i="0">
              <a:solidFill>
                <a:schemeClr val="bg1"/>
              </a:solidFill>
              <a:effectLst/>
              <a:latin typeface="+mn-ea"/>
              <a:ea typeface="+mn-ea"/>
              <a:cs typeface="+mn-cs"/>
            </a:rPr>
            <a:t>グレーのセルは入力不要</a:t>
          </a:r>
          <a:endParaRPr lang="en-US" altLang="ja-JP" sz="1400" b="1" i="0">
            <a:solidFill>
              <a:schemeClr val="bg1"/>
            </a:solidFill>
            <a:effectLst/>
            <a:latin typeface="+mn-ea"/>
            <a:ea typeface="+mn-ea"/>
            <a:cs typeface="+mn-cs"/>
          </a:endParaRPr>
        </a:p>
        <a:p>
          <a:pPr marL="0" marR="0" lvl="0" indent="0" algn="l" defTabSz="914400" eaLnBrk="1" fontAlgn="t" latinLnBrk="0" hangingPunct="1">
            <a:lnSpc>
              <a:spcPct val="100000"/>
            </a:lnSpc>
            <a:spcBef>
              <a:spcPts val="0"/>
            </a:spcBef>
            <a:spcAft>
              <a:spcPts val="0"/>
            </a:spcAft>
            <a:buClrTx/>
            <a:buSzTx/>
            <a:buFontTx/>
            <a:buNone/>
            <a:tabLst/>
            <a:defRPr/>
          </a:pPr>
          <a:r>
            <a:rPr lang="ja-JP" altLang="ja-JP" sz="1400" b="1" i="0">
              <a:solidFill>
                <a:schemeClr val="lt1"/>
              </a:solidFill>
              <a:effectLst/>
              <a:latin typeface="+mn-lt"/>
              <a:ea typeface="+mn-ea"/>
              <a:cs typeface="+mn-cs"/>
            </a:rPr>
            <a:t>■ 利用人数・利用金額は利用者リスト入力後に自動表示</a:t>
          </a:r>
          <a:endParaRPr lang="en-US" altLang="ja-JP" sz="1400" b="1" i="0">
            <a:solidFill>
              <a:schemeClr val="bg1"/>
            </a:solidFill>
            <a:effectLst/>
            <a:latin typeface="+mn-ea"/>
            <a:ea typeface="+mn-ea"/>
            <a:cs typeface="+mn-cs"/>
          </a:endParaRPr>
        </a:p>
        <a:p>
          <a:pPr lvl="0" fontAlgn="t"/>
          <a:r>
            <a:rPr lang="ja-JP" altLang="en-US" sz="1400" b="1" i="0">
              <a:solidFill>
                <a:schemeClr val="bg1"/>
              </a:solidFill>
              <a:effectLst/>
              <a:latin typeface="+mn-ea"/>
              <a:ea typeface="+mn-ea"/>
              <a:cs typeface="+mn-cs"/>
            </a:rPr>
            <a:t>■ </a:t>
          </a:r>
          <a:r>
            <a:rPr lang="ja-JP" altLang="ja-JP" sz="1400" b="1" i="0">
              <a:solidFill>
                <a:schemeClr val="bg1"/>
              </a:solidFill>
              <a:effectLst/>
              <a:latin typeface="+mn-ea"/>
              <a:ea typeface="+mn-ea"/>
              <a:cs typeface="+mn-cs"/>
            </a:rPr>
            <a:t>利用者リスト</a:t>
          </a:r>
          <a:r>
            <a:rPr lang="ja-JP" altLang="en-US" sz="1400" b="1" i="0">
              <a:solidFill>
                <a:schemeClr val="bg1"/>
              </a:solidFill>
              <a:effectLst/>
              <a:latin typeface="+mn-ea"/>
              <a:ea typeface="+mn-ea"/>
              <a:cs typeface="+mn-cs"/>
            </a:rPr>
            <a:t>（別シート）</a:t>
          </a:r>
          <a:r>
            <a:rPr lang="ja-JP" altLang="ja-JP" sz="1400" b="1" i="0">
              <a:solidFill>
                <a:schemeClr val="bg1"/>
              </a:solidFill>
              <a:effectLst/>
              <a:latin typeface="+mn-ea"/>
              <a:ea typeface="+mn-ea"/>
              <a:cs typeface="+mn-cs"/>
            </a:rPr>
            <a:t>を入力し、利用願と</a:t>
          </a:r>
          <a:r>
            <a:rPr lang="ja-JP" altLang="en-US" sz="1400" b="1" i="0">
              <a:solidFill>
                <a:schemeClr val="bg1"/>
              </a:solidFill>
              <a:effectLst/>
              <a:latin typeface="+mn-ea"/>
              <a:ea typeface="+mn-ea"/>
              <a:cs typeface="+mn-cs"/>
            </a:rPr>
            <a:t>利用者リストの両方を</a:t>
          </a:r>
          <a:r>
            <a:rPr lang="ja-JP" altLang="ja-JP" sz="1400" b="1" i="0">
              <a:solidFill>
                <a:schemeClr val="bg1"/>
              </a:solidFill>
              <a:effectLst/>
              <a:latin typeface="+mn-ea"/>
              <a:ea typeface="+mn-ea"/>
              <a:cs typeface="+mn-cs"/>
            </a:rPr>
            <a:t>提出</a:t>
          </a:r>
        </a:p>
        <a:p>
          <a:endParaRPr lang="ja-JP" altLang="ja-JP">
            <a:effectLst/>
            <a:latin typeface="+mn-ea"/>
            <a:ea typeface="+mn-ea"/>
          </a:endParaRPr>
        </a:p>
        <a:p>
          <a:endParaRPr lang="ja-JP" altLang="ja-JP">
            <a:effectLst/>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8</xdr:col>
      <xdr:colOff>184783</xdr:colOff>
      <xdr:row>5</xdr:row>
      <xdr:rowOff>120013</xdr:rowOff>
    </xdr:from>
    <xdr:to>
      <xdr:col>13</xdr:col>
      <xdr:colOff>523875</xdr:colOff>
      <xdr:row>12</xdr:row>
      <xdr:rowOff>9525</xdr:rowOff>
    </xdr:to>
    <xdr:sp macro="" textlink="">
      <xdr:nvSpPr>
        <xdr:cNvPr id="3" name="吹き出し: 四角形 2">
          <a:extLst>
            <a:ext uri="{FF2B5EF4-FFF2-40B4-BE49-F238E27FC236}">
              <a16:creationId xmlns:a16="http://schemas.microsoft.com/office/drawing/2014/main" id="{E5BDDC50-108B-E7FA-F8F9-16BE9F994F93}"/>
            </a:ext>
          </a:extLst>
        </xdr:cNvPr>
        <xdr:cNvSpPr/>
      </xdr:nvSpPr>
      <xdr:spPr>
        <a:xfrm>
          <a:off x="8204833" y="1758313"/>
          <a:ext cx="3768092" cy="2089787"/>
        </a:xfrm>
        <a:prstGeom prst="wedgeRectCallout">
          <a:avLst>
            <a:gd name="adj1" fmla="val -71341"/>
            <a:gd name="adj2" fmla="val -3658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chemeClr val="bg1"/>
              </a:solidFill>
              <a:effectLst/>
              <a:latin typeface="+mn-lt"/>
              <a:ea typeface="+mn-ea"/>
              <a:cs typeface="+mn-cs"/>
            </a:rPr>
            <a:t>利用日数は、自動計算され</a:t>
          </a:r>
          <a:r>
            <a:rPr kumimoji="1" lang="ja-JP" altLang="en-US" sz="1200" b="1">
              <a:solidFill>
                <a:schemeClr val="bg1"/>
              </a:solidFill>
              <a:effectLst/>
              <a:latin typeface="+mn-lt"/>
              <a:ea typeface="+mn-ea"/>
              <a:cs typeface="+mn-cs"/>
            </a:rPr>
            <a:t>るため、入力不要</a:t>
          </a: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rgbClr val="FFFF00"/>
              </a:solidFill>
              <a:effectLst/>
              <a:latin typeface="+mn-lt"/>
              <a:ea typeface="+mn-ea"/>
              <a:cs typeface="+mn-cs"/>
            </a:rPr>
            <a:t>利用日数が異なる場合のみ、</a:t>
          </a:r>
          <a:r>
            <a:rPr kumimoji="1" lang="ja-JP" altLang="en-US" sz="1200" b="1">
              <a:solidFill>
                <a:srgbClr val="FFFF00"/>
              </a:solidFill>
              <a:effectLst/>
              <a:latin typeface="+mn-lt"/>
              <a:ea typeface="+mn-ea"/>
              <a:cs typeface="+mn-cs"/>
            </a:rPr>
            <a:t>「</a:t>
          </a:r>
          <a:r>
            <a:rPr kumimoji="1" lang="ja-JP" altLang="ja-JP" sz="1200" b="1">
              <a:solidFill>
                <a:srgbClr val="FFFF00"/>
              </a:solidFill>
              <a:effectLst/>
              <a:latin typeface="+mn-lt"/>
              <a:ea typeface="+mn-ea"/>
              <a:cs typeface="+mn-cs"/>
            </a:rPr>
            <a:t>修正欄</a:t>
          </a:r>
          <a:r>
            <a:rPr kumimoji="1" lang="ja-JP" altLang="en-US" sz="1200" b="1">
              <a:solidFill>
                <a:srgbClr val="FFFF00"/>
              </a:solidFill>
              <a:effectLst/>
              <a:latin typeface="+mn-lt"/>
              <a:ea typeface="+mn-ea"/>
              <a:cs typeface="+mn-cs"/>
            </a:rPr>
            <a:t>」</a:t>
          </a:r>
          <a:r>
            <a:rPr kumimoji="1" lang="ja-JP" altLang="ja-JP" sz="1200" b="1">
              <a:solidFill>
                <a:srgbClr val="FFFF00"/>
              </a:solidFill>
              <a:effectLst/>
              <a:latin typeface="+mn-lt"/>
              <a:ea typeface="+mn-ea"/>
              <a:cs typeface="+mn-cs"/>
            </a:rPr>
            <a:t>に入力</a:t>
          </a: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bg1"/>
              </a:solidFill>
              <a:effectLst/>
              <a:latin typeface="+mn-lt"/>
              <a:ea typeface="+mn-ea"/>
              <a:cs typeface="+mn-cs"/>
            </a:rPr>
            <a:t>（例）</a:t>
          </a: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bg1"/>
              </a:solidFill>
              <a:effectLst/>
              <a:latin typeface="+mn-lt"/>
              <a:ea typeface="+mn-ea"/>
              <a:cs typeface="+mn-cs"/>
            </a:rPr>
            <a:t>利用日数は</a:t>
          </a:r>
          <a:r>
            <a:rPr kumimoji="1" lang="en-US" altLang="ja-JP" sz="1200" b="1">
              <a:solidFill>
                <a:schemeClr val="bg1"/>
              </a:solidFill>
              <a:effectLst/>
              <a:latin typeface="+mn-lt"/>
              <a:ea typeface="+mn-ea"/>
              <a:cs typeface="+mn-cs"/>
            </a:rPr>
            <a:t>3</a:t>
          </a:r>
          <a:r>
            <a:rPr kumimoji="1" lang="ja-JP" altLang="en-US" sz="1200" b="1">
              <a:solidFill>
                <a:schemeClr val="bg1"/>
              </a:solidFill>
              <a:effectLst/>
              <a:latin typeface="+mn-lt"/>
              <a:ea typeface="+mn-ea"/>
              <a:cs typeface="+mn-cs"/>
            </a:rPr>
            <a:t>日だが、○○さんのみ</a:t>
          </a:r>
          <a:r>
            <a:rPr kumimoji="1" lang="en-US" altLang="ja-JP" sz="1200" b="1">
              <a:solidFill>
                <a:schemeClr val="bg1"/>
              </a:solidFill>
              <a:effectLst/>
              <a:latin typeface="+mn-lt"/>
              <a:ea typeface="+mn-ea"/>
              <a:cs typeface="+mn-cs"/>
            </a:rPr>
            <a:t>2</a:t>
          </a:r>
          <a:r>
            <a:rPr kumimoji="1" lang="ja-JP" altLang="en-US" sz="1200" b="1">
              <a:solidFill>
                <a:schemeClr val="bg1"/>
              </a:solidFill>
              <a:effectLst/>
              <a:latin typeface="+mn-lt"/>
              <a:ea typeface="+mn-ea"/>
              <a:cs typeface="+mn-cs"/>
            </a:rPr>
            <a:t>日利用の場合は「２」を入力</a:t>
          </a: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chemeClr val="bg1"/>
              </a:solidFill>
              <a:effectLst/>
              <a:latin typeface="+mn-lt"/>
              <a:ea typeface="+mn-ea"/>
              <a:cs typeface="+mn-cs"/>
            </a:rPr>
            <a:t>入力した日数が利用日数に自動反映</a:t>
          </a:r>
          <a:endParaRPr kumimoji="1" lang="en-US" altLang="ja-JP" sz="1200" b="1">
            <a:solidFill>
              <a:schemeClr val="bg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a:solidFill>
              <a:schemeClr val="bg1"/>
            </a:solidFill>
            <a:effectLst/>
          </a:endParaRPr>
        </a:p>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C5699-3CE3-4A24-B8A0-0DA994BD4A8C}">
  <sheetPr codeName="Sheet1">
    <tabColor rgb="FFFF99CC"/>
    <pageSetUpPr fitToPage="1"/>
  </sheetPr>
  <dimension ref="A1:L34"/>
  <sheetViews>
    <sheetView tabSelected="1" view="pageBreakPreview" zoomScaleNormal="100" zoomScaleSheetLayoutView="100" workbookViewId="0">
      <selection activeCell="C14" sqref="C14:D16"/>
    </sheetView>
  </sheetViews>
  <sheetFormatPr defaultColWidth="8.75" defaultRowHeight="18" x14ac:dyDescent="0.4"/>
  <cols>
    <col min="1" max="2" width="8.75" style="1"/>
    <col min="3" max="8" width="12.25" style="1" customWidth="1"/>
    <col min="9" max="16384" width="8.75" style="1"/>
  </cols>
  <sheetData>
    <row r="1" spans="1:12" ht="19.5" x14ac:dyDescent="0.4">
      <c r="A1" s="74" t="s">
        <v>0</v>
      </c>
      <c r="B1" s="74"/>
      <c r="C1" s="74"/>
      <c r="D1" s="74"/>
      <c r="E1" s="74"/>
      <c r="F1" s="74"/>
      <c r="G1" s="74"/>
      <c r="H1" s="74"/>
    </row>
    <row r="2" spans="1:12" x14ac:dyDescent="0.4">
      <c r="L2" s="20"/>
    </row>
    <row r="3" spans="1:12" x14ac:dyDescent="0.4">
      <c r="F3" s="8" t="s">
        <v>1</v>
      </c>
      <c r="G3" s="75"/>
      <c r="H3" s="75"/>
      <c r="I3" s="19"/>
    </row>
    <row r="4" spans="1:12" x14ac:dyDescent="0.4">
      <c r="A4" s="1" t="s">
        <v>2</v>
      </c>
    </row>
    <row r="5" spans="1:12" x14ac:dyDescent="0.4">
      <c r="G5" s="8" t="s">
        <v>3</v>
      </c>
      <c r="H5" s="16"/>
    </row>
    <row r="6" spans="1:12" ht="30" customHeight="1" x14ac:dyDescent="0.4">
      <c r="A6" s="38" t="s">
        <v>4</v>
      </c>
      <c r="B6" s="39"/>
      <c r="C6" s="11" t="s">
        <v>5</v>
      </c>
      <c r="D6" s="83"/>
      <c r="E6" s="84"/>
      <c r="F6" s="84"/>
      <c r="G6" s="84"/>
      <c r="H6" s="85"/>
    </row>
    <row r="7" spans="1:12" ht="30" customHeight="1" x14ac:dyDescent="0.4">
      <c r="A7" s="40"/>
      <c r="B7" s="41"/>
      <c r="C7" s="11" t="s">
        <v>6</v>
      </c>
      <c r="D7" s="86"/>
      <c r="E7" s="84"/>
      <c r="F7" s="84"/>
      <c r="G7" s="84"/>
      <c r="H7" s="85"/>
    </row>
    <row r="8" spans="1:12" ht="30" customHeight="1" x14ac:dyDescent="0.4">
      <c r="A8" s="40"/>
      <c r="B8" s="41"/>
      <c r="C8" s="12" t="s">
        <v>7</v>
      </c>
      <c r="D8" s="83"/>
      <c r="E8" s="84"/>
      <c r="F8" s="84"/>
      <c r="G8" s="84"/>
      <c r="H8" s="85"/>
    </row>
    <row r="9" spans="1:12" ht="30" customHeight="1" x14ac:dyDescent="0.4">
      <c r="A9" s="40"/>
      <c r="B9" s="41"/>
      <c r="C9" s="76" t="s">
        <v>8</v>
      </c>
      <c r="D9" s="79" t="s">
        <v>10</v>
      </c>
      <c r="E9" s="80"/>
      <c r="F9" s="64"/>
      <c r="G9" s="64"/>
      <c r="H9" s="65"/>
    </row>
    <row r="10" spans="1:12" ht="30" customHeight="1" x14ac:dyDescent="0.4">
      <c r="A10" s="42"/>
      <c r="B10" s="43"/>
      <c r="C10" s="53"/>
      <c r="D10" s="81" t="s">
        <v>9</v>
      </c>
      <c r="E10" s="82"/>
      <c r="F10" s="82"/>
      <c r="G10" s="77"/>
      <c r="H10" s="78"/>
    </row>
    <row r="11" spans="1:12" ht="30" customHeight="1" x14ac:dyDescent="0.4">
      <c r="A11" s="38" t="s">
        <v>15</v>
      </c>
      <c r="B11" s="39"/>
      <c r="C11" s="61"/>
      <c r="D11" s="61"/>
      <c r="E11" s="9" t="s">
        <v>17</v>
      </c>
      <c r="F11" s="61"/>
      <c r="G11" s="61"/>
      <c r="H11" s="3" t="s">
        <v>18</v>
      </c>
    </row>
    <row r="12" spans="1:12" ht="30" customHeight="1" x14ac:dyDescent="0.4">
      <c r="A12" s="42"/>
      <c r="B12" s="43"/>
      <c r="C12" s="6" t="s">
        <v>19</v>
      </c>
      <c r="D12" s="21"/>
      <c r="E12" s="6"/>
      <c r="F12" s="6" t="s">
        <v>20</v>
      </c>
      <c r="G12" s="21"/>
      <c r="H12" s="7"/>
    </row>
    <row r="13" spans="1:12" ht="30" customHeight="1" x14ac:dyDescent="0.4">
      <c r="A13" s="38" t="s">
        <v>16</v>
      </c>
      <c r="B13" s="39"/>
      <c r="C13" s="62"/>
      <c r="D13" s="63"/>
      <c r="E13" s="64"/>
      <c r="F13" s="64"/>
      <c r="G13" s="64"/>
      <c r="H13" s="65"/>
      <c r="I13" s="17"/>
    </row>
    <row r="14" spans="1:12" ht="30" customHeight="1" x14ac:dyDescent="0.4">
      <c r="A14" s="38" t="s">
        <v>26</v>
      </c>
      <c r="B14" s="39"/>
      <c r="C14" s="44"/>
      <c r="D14" s="45"/>
      <c r="E14" s="2" t="str">
        <f>IF($C$14="","",IF($C$14="現金払（先払い）","","所管コード"))</f>
        <v/>
      </c>
      <c r="F14" s="32"/>
      <c r="G14" s="32"/>
      <c r="H14" s="33"/>
    </row>
    <row r="15" spans="1:12" ht="30" customHeight="1" x14ac:dyDescent="0.4">
      <c r="A15" s="40"/>
      <c r="B15" s="41"/>
      <c r="C15" s="46"/>
      <c r="D15" s="47"/>
      <c r="E15" s="1" t="str">
        <f>IF($C$14="","",IF($C$14="現金払（先払い）"," 窓口又は振込","目的コード"))</f>
        <v/>
      </c>
      <c r="F15" s="34"/>
      <c r="G15" s="34"/>
      <c r="H15" s="35"/>
    </row>
    <row r="16" spans="1:12" ht="30" customHeight="1" x14ac:dyDescent="0.4">
      <c r="A16" s="42"/>
      <c r="B16" s="43"/>
      <c r="C16" s="48"/>
      <c r="D16" s="49"/>
      <c r="E16" s="6" t="str">
        <f>IF($C$14="","",IF($C$14="現金払（先払い）","","プロジェクトコード"))</f>
        <v/>
      </c>
      <c r="F16" s="10"/>
      <c r="G16" s="36"/>
      <c r="H16" s="37"/>
    </row>
    <row r="17" spans="1:8" ht="53.25" customHeight="1" x14ac:dyDescent="0.4">
      <c r="A17" s="24" t="s">
        <v>48</v>
      </c>
      <c r="B17" s="25"/>
      <c r="C17" s="13" t="s">
        <v>42</v>
      </c>
      <c r="D17" s="13" t="s">
        <v>43</v>
      </c>
      <c r="E17" s="13" t="s">
        <v>49</v>
      </c>
      <c r="F17" s="13" t="s">
        <v>44</v>
      </c>
      <c r="G17" s="13" t="s">
        <v>45</v>
      </c>
      <c r="H17" s="13" t="s">
        <v>46</v>
      </c>
    </row>
    <row r="18" spans="1:8" ht="27.95" customHeight="1" x14ac:dyDescent="0.4">
      <c r="A18" s="50" t="s">
        <v>11</v>
      </c>
      <c r="B18" s="14" t="s">
        <v>13</v>
      </c>
      <c r="C18" s="14" t="str">
        <f>IF(COUNTIFS(利用者リスト!$E$3:$E$22,"学生",利用者リスト!$D$3:$D$22,"男")=0,"",COUNTIFS(利用者リスト!$E$3:$E$22,"学生",利用者リスト!$D$3:$D$22,"男"))</f>
        <v/>
      </c>
      <c r="D18" s="52" t="str">
        <f>IF(SUM(C18:C19)=0,"",SUM(C18:C19))</f>
        <v/>
      </c>
      <c r="E18" s="52" t="str">
        <f>IF(SUMIFS(利用者リスト!$F$3:$F$22,利用者リスト!$E$3:$E$22,"学生")=0,"",SUMIFS(利用者リスト!$F$3:$F$22,利用者リスト!$E$3:$E$22,"学生"))</f>
        <v/>
      </c>
      <c r="F18" s="71">
        <v>1800</v>
      </c>
      <c r="G18" s="54" t="str">
        <f>IF(E18="","",E18*F18)</f>
        <v/>
      </c>
      <c r="H18" s="58" t="str">
        <f>IF(SUM(G18:G21)=0,"",SUM(G18:G21))</f>
        <v/>
      </c>
    </row>
    <row r="19" spans="1:8" ht="27.95" customHeight="1" x14ac:dyDescent="0.4">
      <c r="A19" s="51"/>
      <c r="B19" s="15" t="s">
        <v>14</v>
      </c>
      <c r="C19" s="15" t="str">
        <f>IF(COUNTIFS(利用者リスト!$E$3:$E$22,"学生",利用者リスト!$D$3:$D$22,"女")=0,"",COUNTIFS(利用者リスト!$E$3:$E$22,"学生",利用者リスト!$D$3:$D$22,"女"))</f>
        <v/>
      </c>
      <c r="D19" s="53"/>
      <c r="E19" s="53"/>
      <c r="F19" s="72"/>
      <c r="G19" s="55"/>
      <c r="H19" s="59"/>
    </row>
    <row r="20" spans="1:8" ht="27.95" customHeight="1" x14ac:dyDescent="0.4">
      <c r="A20" s="52" t="s">
        <v>12</v>
      </c>
      <c r="B20" s="14" t="s">
        <v>13</v>
      </c>
      <c r="C20" s="18" t="str">
        <f>IF(COUNTIFS(利用者リスト!$E$3:$E$22,"教職員",利用者リスト!$D$3:$D$22,"男")=0,"",COUNTIFS(利用者リスト!$E$3:$E$22,"教職員",利用者リスト!$D$3:$D$22,"男"))</f>
        <v/>
      </c>
      <c r="D20" s="52" t="str">
        <f>IF(SUM(C20:C21)=0,"",SUM(C20:C21))</f>
        <v/>
      </c>
      <c r="E20" s="52" t="str">
        <f>IF(SUMIFS(利用者リスト!$F$3:$F$22,利用者リスト!$E$3:$E$22,"教職員")=0,"",SUMIFS(利用者リスト!$F$3:$F$22,利用者リスト!$E$3:$E$22,"教職員"))</f>
        <v/>
      </c>
      <c r="F20" s="72"/>
      <c r="G20" s="54" t="str">
        <f>IF(E20="","",E20*F18)</f>
        <v/>
      </c>
      <c r="H20" s="59"/>
    </row>
    <row r="21" spans="1:8" ht="27.95" customHeight="1" x14ac:dyDescent="0.4">
      <c r="A21" s="53"/>
      <c r="B21" s="15" t="s">
        <v>14</v>
      </c>
      <c r="C21" s="15" t="str">
        <f>IF(COUNTIFS(利用者リスト!$E$3:$E$22,"教職員",利用者リスト!$D$3:$D$22,"女")=0,"",COUNTIFS(利用者リスト!$E$3:$E$22,"教職員",利用者リスト!$D$3:$D$22,"女"))</f>
        <v/>
      </c>
      <c r="D21" s="53"/>
      <c r="E21" s="53"/>
      <c r="F21" s="73"/>
      <c r="G21" s="55"/>
      <c r="H21" s="60"/>
    </row>
    <row r="22" spans="1:8" ht="40.5" customHeight="1" x14ac:dyDescent="0.4">
      <c r="A22" s="56" t="s">
        <v>47</v>
      </c>
      <c r="B22" s="57"/>
      <c r="C22" s="66" t="str">
        <f>IF(SUM($D$18:$D$21)=0,"",SUM($D$18:$D$21))</f>
        <v/>
      </c>
      <c r="D22" s="67"/>
      <c r="E22" s="68" t="s">
        <v>50</v>
      </c>
      <c r="F22" s="69"/>
      <c r="G22" s="69"/>
      <c r="H22" s="70"/>
    </row>
    <row r="23" spans="1:8" ht="30" customHeight="1" x14ac:dyDescent="0.4">
      <c r="A23" s="4" t="s">
        <v>30</v>
      </c>
      <c r="B23" s="26"/>
      <c r="C23" s="26"/>
      <c r="D23" s="26"/>
      <c r="E23" s="26"/>
      <c r="F23" s="26"/>
      <c r="G23" s="26"/>
      <c r="H23" s="27"/>
    </row>
    <row r="24" spans="1:8" ht="30" customHeight="1" x14ac:dyDescent="0.4">
      <c r="A24" s="4"/>
      <c r="B24" s="28"/>
      <c r="C24" s="28"/>
      <c r="D24" s="28"/>
      <c r="E24" s="28"/>
      <c r="F24" s="28"/>
      <c r="G24" s="28"/>
      <c r="H24" s="29"/>
    </row>
    <row r="25" spans="1:8" ht="30" customHeight="1" x14ac:dyDescent="0.4">
      <c r="A25" s="5"/>
      <c r="B25" s="30"/>
      <c r="C25" s="30"/>
      <c r="D25" s="30"/>
      <c r="E25" s="30"/>
      <c r="F25" s="30"/>
      <c r="G25" s="30"/>
      <c r="H25" s="31"/>
    </row>
    <row r="26" spans="1:8" x14ac:dyDescent="0.4">
      <c r="A26" s="2" t="s">
        <v>21</v>
      </c>
    </row>
    <row r="28" spans="1:8" x14ac:dyDescent="0.4">
      <c r="A28" s="1" t="s">
        <v>22</v>
      </c>
      <c r="C28" s="1" t="s">
        <v>23</v>
      </c>
    </row>
    <row r="30" spans="1:8" x14ac:dyDescent="0.4">
      <c r="E30" s="8" t="s">
        <v>24</v>
      </c>
      <c r="H30" s="1" t="s">
        <v>25</v>
      </c>
    </row>
    <row r="34" spans="1:1" x14ac:dyDescent="0.4">
      <c r="A34" s="1" t="s">
        <v>41</v>
      </c>
    </row>
  </sheetData>
  <sheetProtection sheet="1" selectLockedCells="1"/>
  <mergeCells count="37">
    <mergeCell ref="C22:D22"/>
    <mergeCell ref="E22:H22"/>
    <mergeCell ref="D20:D21"/>
    <mergeCell ref="F18:F21"/>
    <mergeCell ref="A1:H1"/>
    <mergeCell ref="G3:H3"/>
    <mergeCell ref="A6:B10"/>
    <mergeCell ref="C9:C10"/>
    <mergeCell ref="G10:H10"/>
    <mergeCell ref="F9:H9"/>
    <mergeCell ref="D9:E9"/>
    <mergeCell ref="D10:F10"/>
    <mergeCell ref="D6:H6"/>
    <mergeCell ref="D7:H7"/>
    <mergeCell ref="D8:H8"/>
    <mergeCell ref="C11:D11"/>
    <mergeCell ref="F11:G11"/>
    <mergeCell ref="A11:B12"/>
    <mergeCell ref="A13:B13"/>
    <mergeCell ref="C13:D13"/>
    <mergeCell ref="E13:H13"/>
    <mergeCell ref="A17:B17"/>
    <mergeCell ref="B23:H25"/>
    <mergeCell ref="F14:H14"/>
    <mergeCell ref="F15:H15"/>
    <mergeCell ref="G16:H16"/>
    <mergeCell ref="A14:B16"/>
    <mergeCell ref="C14:D16"/>
    <mergeCell ref="A18:A19"/>
    <mergeCell ref="A20:A21"/>
    <mergeCell ref="G18:G19"/>
    <mergeCell ref="G20:G21"/>
    <mergeCell ref="A22:B22"/>
    <mergeCell ref="D18:D19"/>
    <mergeCell ref="E18:E19"/>
    <mergeCell ref="E20:E21"/>
    <mergeCell ref="H18:H21"/>
  </mergeCells>
  <phoneticPr fontId="2"/>
  <conditionalFormatting sqref="C19:C22 D20:E20">
    <cfRule type="expression" dxfId="18" priority="19">
      <formula>C19=""</formula>
    </cfRule>
  </conditionalFormatting>
  <conditionalFormatting sqref="C11:D11">
    <cfRule type="containsBlanks" dxfId="17" priority="14">
      <formula>LEN(TRIM(C11))=0</formula>
    </cfRule>
  </conditionalFormatting>
  <conditionalFormatting sqref="C13:D16">
    <cfRule type="containsBlanks" dxfId="16" priority="2">
      <formula>LEN(TRIM(C13))=0</formula>
    </cfRule>
  </conditionalFormatting>
  <conditionalFormatting sqref="C18:G18">
    <cfRule type="expression" dxfId="15" priority="17">
      <formula>C18=""</formula>
    </cfRule>
  </conditionalFormatting>
  <conditionalFormatting sqref="D12">
    <cfRule type="containsBlanks" dxfId="14" priority="12">
      <formula>LEN(TRIM(D12))=0</formula>
    </cfRule>
  </conditionalFormatting>
  <conditionalFormatting sqref="D6:H8">
    <cfRule type="containsBlanks" dxfId="13" priority="5">
      <formula>LEN(TRIM(D6))=0</formula>
    </cfRule>
  </conditionalFormatting>
  <conditionalFormatting sqref="E13:H13">
    <cfRule type="expression" dxfId="12" priority="9">
      <formula>$C$13="その他"</formula>
    </cfRule>
  </conditionalFormatting>
  <conditionalFormatting sqref="F11:G11">
    <cfRule type="containsBlanks" dxfId="11" priority="13">
      <formula>LEN(TRIM(F11))=0</formula>
    </cfRule>
  </conditionalFormatting>
  <conditionalFormatting sqref="F9:H9">
    <cfRule type="containsBlanks" dxfId="10" priority="4">
      <formula>LEN(TRIM(F9))=0</formula>
    </cfRule>
  </conditionalFormatting>
  <conditionalFormatting sqref="F14:H14">
    <cfRule type="expression" dxfId="9" priority="25">
      <formula>AND(E14="所管コード",ISBLANK(F14))</formula>
    </cfRule>
  </conditionalFormatting>
  <conditionalFormatting sqref="F15:H15">
    <cfRule type="expression" dxfId="8" priority="23">
      <formula>AND(E15="目的コード",ISBLANK(F15))</formula>
    </cfRule>
  </conditionalFormatting>
  <conditionalFormatting sqref="G12">
    <cfRule type="containsBlanks" dxfId="7" priority="11">
      <formula>LEN(TRIM(G12))=0</formula>
    </cfRule>
  </conditionalFormatting>
  <conditionalFormatting sqref="G18:G21">
    <cfRule type="expression" dxfId="6" priority="8">
      <formula>G18=""</formula>
    </cfRule>
    <cfRule type="expression" dxfId="5" priority="27">
      <formula>$G18=0</formula>
    </cfRule>
  </conditionalFormatting>
  <conditionalFormatting sqref="G3:H3">
    <cfRule type="containsBlanks" dxfId="4" priority="1">
      <formula>LEN(TRIM(G3))=0</formula>
    </cfRule>
  </conditionalFormatting>
  <conditionalFormatting sqref="G10:H10">
    <cfRule type="containsBlanks" dxfId="3" priority="3">
      <formula>LEN(TRIM(G10))=0</formula>
    </cfRule>
  </conditionalFormatting>
  <conditionalFormatting sqref="G16:H16">
    <cfRule type="expression" dxfId="2" priority="21">
      <formula>AND(E16="プロジェクトコード",ISBLANK(G16))</formula>
    </cfRule>
  </conditionalFormatting>
  <conditionalFormatting sqref="H18:H21">
    <cfRule type="expression" dxfId="1" priority="6">
      <formula>$H$18=""</formula>
    </cfRule>
  </conditionalFormatting>
  <dataValidations xWindow="776" yWindow="418" count="9">
    <dataValidation type="list" allowBlank="1" showInputMessage="1" showErrorMessage="1" sqref="C13:D13" xr:uid="{6FC4477F-9596-4170-B260-3C125D5833BA}">
      <formula1>"授業（野外実習）,研究・卒業研究等,セミナー,野外観察等,その他"</formula1>
    </dataValidation>
    <dataValidation allowBlank="1" showInputMessage="1" showErrorMessage="1" promptTitle="【利用開始日】" prompt="入力例：8/1" sqref="C11:D11" xr:uid="{6D005A7B-924A-4C0A-92E1-DCBCE13FA779}"/>
    <dataValidation allowBlank="1" showInputMessage="1" showErrorMessage="1" promptTitle="【利用終了日】" prompt="入力例：8/1" sqref="F11:G11" xr:uid="{FE280E0F-67E4-4EDD-B588-0ADF05356DF7}"/>
    <dataValidation type="list" allowBlank="1" showInputMessage="1" showErrorMessage="1" sqref="C14:D16" xr:uid="{ED8BAF59-2DC0-4541-9640-430D19343E51}">
      <formula1>"研究費（後払い）,現金払（先払い）,教職員：研究費（後払い）学生：現金（先払い）"</formula1>
    </dataValidation>
    <dataValidation allowBlank="1" showInputMessage="1" showErrorMessage="1" promptTitle="【申請日】" prompt="入力例：8/1_x000a__x000a__x000a__x000a__x000a_" sqref="G3:H3" xr:uid="{88601C44-81A0-45DE-8A64-69EE3AB17220}"/>
    <dataValidation allowBlank="1" showInputMessage="1" showErrorMessage="1" promptTitle="その他" prompt="内容を入力してください" sqref="E14:E16 F16" xr:uid="{37A62B00-E76B-411A-9A80-1BB89D38F2ED}"/>
    <dataValidation type="list" allowBlank="1" showInputMessage="1" showErrorMessage="1" promptTitle="利用目的" prompt="プルダウンから選択してください_x000a_" sqref="C14:D16" xr:uid="{1C47C273-56AA-407C-A61C-0C97A256398D}">
      <formula1>"研究費（後払い）,現金（先払い）,教職員：研究費(後払い)学生：(先払い)"</formula1>
    </dataValidation>
    <dataValidation allowBlank="1" showInputMessage="1" showErrorMessage="1" promptTitle="【その他】" prompt="目的を入力" sqref="E13:H13" xr:uid="{A1352485-E00C-4B36-9E84-8C3C658138A6}"/>
    <dataValidation allowBlank="1" showInputMessage="1" showErrorMessage="1" promptTitle="【ﾌﾟﾛｼﾞｪｸﾄｺｰﾄﾞ】" prompt="ﾌﾟﾛｼﾞｪｸﾄｺｰﾄﾞがない場合は入力不要" sqref="G16:H16" xr:uid="{50232CD7-4AC3-47A3-B8D6-3DBF28603949}"/>
  </dataValidations>
  <printOptions horizontalCentered="1" verticalCentered="1"/>
  <pageMargins left="0.70866141732283472" right="0.70866141732283472" top="0.8" bottom="0.27" header="0.31496062992125984" footer="0.16"/>
  <pageSetup paperSize="9" scale="8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CCE79-2327-4090-BFAD-4E441961D16F}">
  <sheetPr codeName="Sheet2">
    <tabColor theme="4"/>
    <pageSetUpPr fitToPage="1"/>
  </sheetPr>
  <dimension ref="A1:J31"/>
  <sheetViews>
    <sheetView view="pageBreakPreview" zoomScaleNormal="115" zoomScaleSheetLayoutView="100" workbookViewId="0">
      <selection activeCell="B5" sqref="B5"/>
    </sheetView>
  </sheetViews>
  <sheetFormatPr defaultRowHeight="18" x14ac:dyDescent="0.4"/>
  <cols>
    <col min="1" max="1" width="4.875" style="1" customWidth="1"/>
    <col min="2" max="2" width="27.5" style="1" customWidth="1"/>
    <col min="3" max="3" width="24.5" style="1" customWidth="1"/>
    <col min="4" max="4" width="8.125" style="1" customWidth="1"/>
    <col min="5" max="5" width="11.625" style="1" customWidth="1"/>
    <col min="6" max="6" width="10.625" style="1" customWidth="1"/>
    <col min="7" max="16384" width="9" style="1"/>
  </cols>
  <sheetData>
    <row r="1" spans="1:10" ht="19.5" x14ac:dyDescent="0.4">
      <c r="A1" s="74" t="s">
        <v>27</v>
      </c>
      <c r="B1" s="74"/>
      <c r="C1" s="74"/>
      <c r="D1" s="74"/>
      <c r="E1" s="74"/>
      <c r="F1" s="74"/>
    </row>
    <row r="2" spans="1:10" ht="35.450000000000003" customHeight="1" x14ac:dyDescent="0.4">
      <c r="A2" s="87"/>
      <c r="B2" s="23" t="s">
        <v>28</v>
      </c>
      <c r="C2" s="23" t="s">
        <v>6</v>
      </c>
      <c r="D2" s="23" t="s">
        <v>29</v>
      </c>
      <c r="E2" s="13" t="s">
        <v>51</v>
      </c>
      <c r="F2" s="13" t="s">
        <v>40</v>
      </c>
      <c r="G2" s="88" t="s">
        <v>39</v>
      </c>
      <c r="J2" s="89"/>
    </row>
    <row r="3" spans="1:10" ht="25.15" customHeight="1" x14ac:dyDescent="0.4">
      <c r="A3" s="87">
        <v>1</v>
      </c>
      <c r="B3" s="90"/>
      <c r="C3" s="90"/>
      <c r="D3" s="90"/>
      <c r="E3" s="90"/>
      <c r="F3" s="23" t="str">
        <f>IF(G3&lt;&gt;"",G3,IF($C3="","",利用願及び許可書!$F$11-利用願及び許可書!$C$11+1))</f>
        <v/>
      </c>
      <c r="G3" s="91"/>
    </row>
    <row r="4" spans="1:10" ht="25.15" customHeight="1" x14ac:dyDescent="0.4">
      <c r="A4" s="87">
        <v>2</v>
      </c>
      <c r="B4" s="90"/>
      <c r="C4" s="90"/>
      <c r="D4" s="90"/>
      <c r="E4" s="90"/>
      <c r="F4" s="23" t="str">
        <f>IF(G4&lt;&gt;"",G4,IF($C4="","",利用願及び許可書!$F$11-利用願及び許可書!$C$11+1))</f>
        <v/>
      </c>
      <c r="G4" s="91"/>
    </row>
    <row r="5" spans="1:10" ht="25.15" customHeight="1" x14ac:dyDescent="0.4">
      <c r="A5" s="87">
        <v>3</v>
      </c>
      <c r="B5" s="90"/>
      <c r="C5" s="90"/>
      <c r="D5" s="90"/>
      <c r="E5" s="90"/>
      <c r="F5" s="23" t="str">
        <f>IF(G5&lt;&gt;"",G5,IF($C5="","",利用願及び許可書!$F$11-利用願及び許可書!$C$11+1))</f>
        <v/>
      </c>
      <c r="G5" s="91"/>
    </row>
    <row r="6" spans="1:10" ht="25.15" customHeight="1" x14ac:dyDescent="0.4">
      <c r="A6" s="87">
        <v>4</v>
      </c>
      <c r="B6" s="90"/>
      <c r="C6" s="90"/>
      <c r="D6" s="90"/>
      <c r="E6" s="90"/>
      <c r="F6" s="23" t="str">
        <f>IF(G6&lt;&gt;"",G6,IF($C6="","",利用願及び許可書!$F$11-利用願及び許可書!$C$11+1))</f>
        <v/>
      </c>
      <c r="G6" s="91"/>
    </row>
    <row r="7" spans="1:10" ht="25.15" customHeight="1" x14ac:dyDescent="0.4">
      <c r="A7" s="87">
        <v>5</v>
      </c>
      <c r="B7" s="90"/>
      <c r="C7" s="90"/>
      <c r="D7" s="90"/>
      <c r="E7" s="90"/>
      <c r="F7" s="23" t="str">
        <f>IF(G7&lt;&gt;"",G7,IF($C7="","",利用願及び許可書!$F$11-利用願及び許可書!$C$11+1))</f>
        <v/>
      </c>
      <c r="G7" s="91"/>
    </row>
    <row r="8" spans="1:10" ht="25.15" customHeight="1" x14ac:dyDescent="0.4">
      <c r="A8" s="87">
        <v>6</v>
      </c>
      <c r="B8" s="90"/>
      <c r="C8" s="90"/>
      <c r="D8" s="90"/>
      <c r="E8" s="90"/>
      <c r="F8" s="23" t="str">
        <f>IF(G8&lt;&gt;"",G8,IF($C8="","",利用願及び許可書!$F$11-利用願及び許可書!$C$11+1))</f>
        <v/>
      </c>
      <c r="G8" s="91"/>
    </row>
    <row r="9" spans="1:10" ht="25.15" customHeight="1" x14ac:dyDescent="0.4">
      <c r="A9" s="87">
        <v>7</v>
      </c>
      <c r="B9" s="90"/>
      <c r="C9" s="90"/>
      <c r="D9" s="90"/>
      <c r="E9" s="90"/>
      <c r="F9" s="23" t="str">
        <f>IF(G9&lt;&gt;"",G9,IF($C9="","",利用願及び許可書!$F$11-利用願及び許可書!$C$11+1))</f>
        <v/>
      </c>
      <c r="G9" s="91"/>
    </row>
    <row r="10" spans="1:10" ht="25.15" customHeight="1" x14ac:dyDescent="0.4">
      <c r="A10" s="87">
        <v>8</v>
      </c>
      <c r="B10" s="90"/>
      <c r="C10" s="90"/>
      <c r="D10" s="90"/>
      <c r="E10" s="90"/>
      <c r="F10" s="23" t="str">
        <f>IF(G10&lt;&gt;"",G10,IF($C10="","",利用願及び許可書!$F$11-利用願及び許可書!$C$11+1))</f>
        <v/>
      </c>
      <c r="G10" s="91"/>
    </row>
    <row r="11" spans="1:10" ht="25.15" customHeight="1" x14ac:dyDescent="0.4">
      <c r="A11" s="87">
        <v>9</v>
      </c>
      <c r="B11" s="90"/>
      <c r="C11" s="90"/>
      <c r="D11" s="90"/>
      <c r="E11" s="90"/>
      <c r="F11" s="23" t="str">
        <f>IF(G11&lt;&gt;"",G11,IF($C11="","",利用願及び許可書!$F$11-利用願及び許可書!$C$11+1))</f>
        <v/>
      </c>
      <c r="G11" s="91"/>
    </row>
    <row r="12" spans="1:10" ht="25.15" customHeight="1" x14ac:dyDescent="0.4">
      <c r="A12" s="87">
        <v>10</v>
      </c>
      <c r="B12" s="90"/>
      <c r="C12" s="90"/>
      <c r="D12" s="90"/>
      <c r="E12" s="90"/>
      <c r="F12" s="23" t="str">
        <f>IF(G12&lt;&gt;"",G12,IF($C12="","",利用願及び許可書!$F$11-利用願及び許可書!$C$11+1))</f>
        <v/>
      </c>
      <c r="G12" s="91"/>
    </row>
    <row r="13" spans="1:10" ht="25.15" customHeight="1" x14ac:dyDescent="0.4">
      <c r="A13" s="87">
        <v>11</v>
      </c>
      <c r="B13" s="90"/>
      <c r="C13" s="90"/>
      <c r="D13" s="90"/>
      <c r="E13" s="90"/>
      <c r="F13" s="23" t="str">
        <f>IF(G13&lt;&gt;"",G13,IF($C13="","",利用願及び許可書!$F$11-利用願及び許可書!$C$11+1))</f>
        <v/>
      </c>
      <c r="G13" s="91"/>
    </row>
    <row r="14" spans="1:10" ht="25.15" customHeight="1" x14ac:dyDescent="0.4">
      <c r="A14" s="87">
        <v>12</v>
      </c>
      <c r="B14" s="90"/>
      <c r="C14" s="90"/>
      <c r="D14" s="90"/>
      <c r="E14" s="90"/>
      <c r="F14" s="23" t="str">
        <f>IF(G14&lt;&gt;"",G14,IF($C14="","",利用願及び許可書!$F$11-利用願及び許可書!$C$11+1))</f>
        <v/>
      </c>
      <c r="G14" s="91"/>
    </row>
    <row r="15" spans="1:10" ht="25.15" customHeight="1" x14ac:dyDescent="0.4">
      <c r="A15" s="87">
        <v>13</v>
      </c>
      <c r="B15" s="90"/>
      <c r="C15" s="90"/>
      <c r="D15" s="90"/>
      <c r="E15" s="90"/>
      <c r="F15" s="23" t="str">
        <f>IF(G15&lt;&gt;"",G15,IF($C15="","",利用願及び許可書!$F$11-利用願及び許可書!$C$11+1))</f>
        <v/>
      </c>
      <c r="G15" s="91"/>
    </row>
    <row r="16" spans="1:10" ht="25.15" customHeight="1" x14ac:dyDescent="0.4">
      <c r="A16" s="87">
        <v>14</v>
      </c>
      <c r="B16" s="90"/>
      <c r="C16" s="90"/>
      <c r="D16" s="90"/>
      <c r="E16" s="90"/>
      <c r="F16" s="23" t="str">
        <f>IF(G16&lt;&gt;"",G16,IF($C16="","",利用願及び許可書!$F$11-利用願及び許可書!$C$11+1))</f>
        <v/>
      </c>
      <c r="G16" s="91"/>
    </row>
    <row r="17" spans="1:7" ht="25.15" customHeight="1" x14ac:dyDescent="0.4">
      <c r="A17" s="87">
        <v>15</v>
      </c>
      <c r="B17" s="90"/>
      <c r="C17" s="90"/>
      <c r="D17" s="90"/>
      <c r="E17" s="90"/>
      <c r="F17" s="23" t="str">
        <f>IF(G17&lt;&gt;"",G17,IF($C17="","",利用願及び許可書!$F$11-利用願及び許可書!$C$11+1))</f>
        <v/>
      </c>
      <c r="G17" s="91"/>
    </row>
    <row r="18" spans="1:7" ht="25.15" customHeight="1" x14ac:dyDescent="0.4">
      <c r="A18" s="87">
        <v>16</v>
      </c>
      <c r="B18" s="90"/>
      <c r="C18" s="90"/>
      <c r="D18" s="90"/>
      <c r="E18" s="90"/>
      <c r="F18" s="23" t="str">
        <f>IF(G18&lt;&gt;"",G18,IF($C18="","",利用願及び許可書!$F$11-利用願及び許可書!$C$11+1))</f>
        <v/>
      </c>
      <c r="G18" s="91"/>
    </row>
    <row r="19" spans="1:7" ht="25.15" customHeight="1" x14ac:dyDescent="0.4">
      <c r="A19" s="87">
        <v>17</v>
      </c>
      <c r="B19" s="90"/>
      <c r="C19" s="90"/>
      <c r="D19" s="90"/>
      <c r="E19" s="90"/>
      <c r="F19" s="23" t="str">
        <f>IF(G19&lt;&gt;"",G19,IF($C19="","",利用願及び許可書!$F$11-利用願及び許可書!$C$11+1))</f>
        <v/>
      </c>
      <c r="G19" s="91"/>
    </row>
    <row r="20" spans="1:7" ht="25.15" customHeight="1" x14ac:dyDescent="0.4">
      <c r="A20" s="87">
        <v>18</v>
      </c>
      <c r="B20" s="90"/>
      <c r="C20" s="90"/>
      <c r="D20" s="90"/>
      <c r="E20" s="90"/>
      <c r="F20" s="23" t="str">
        <f>IF(G20&lt;&gt;"",G20,IF($C20="","",利用願及び許可書!$F$11-利用願及び許可書!$C$11+1))</f>
        <v/>
      </c>
      <c r="G20" s="91"/>
    </row>
    <row r="21" spans="1:7" ht="25.15" customHeight="1" x14ac:dyDescent="0.4">
      <c r="A21" s="87">
        <v>19</v>
      </c>
      <c r="B21" s="90"/>
      <c r="C21" s="90"/>
      <c r="D21" s="90"/>
      <c r="E21" s="90"/>
      <c r="F21" s="23" t="str">
        <f>IF(G21&lt;&gt;"",G21,IF($C21="","",利用願及び許可書!$F$11-利用願及び許可書!$C$11+1))</f>
        <v/>
      </c>
      <c r="G21" s="91"/>
    </row>
    <row r="22" spans="1:7" ht="25.15" customHeight="1" x14ac:dyDescent="0.4">
      <c r="A22" s="87">
        <v>20</v>
      </c>
      <c r="B22" s="90"/>
      <c r="C22" s="90"/>
      <c r="D22" s="90"/>
      <c r="E22" s="90"/>
      <c r="F22" s="23" t="str">
        <f>IF(G22&lt;&gt;"",G22,IF($C22="","",利用願及び許可書!$F$11-利用願及び許可書!$C$11+1))</f>
        <v/>
      </c>
      <c r="G22" s="91"/>
    </row>
    <row r="23" spans="1:7" x14ac:dyDescent="0.4">
      <c r="E23" s="90"/>
    </row>
    <row r="24" spans="1:7" x14ac:dyDescent="0.4">
      <c r="A24" s="92" t="s">
        <v>33</v>
      </c>
      <c r="B24" s="1" t="s">
        <v>31</v>
      </c>
    </row>
    <row r="25" spans="1:7" x14ac:dyDescent="0.4">
      <c r="B25" s="1" t="s">
        <v>32</v>
      </c>
    </row>
    <row r="26" spans="1:7" ht="25.15" customHeight="1" x14ac:dyDescent="0.4">
      <c r="B26" s="23" t="s">
        <v>34</v>
      </c>
      <c r="C26" s="83"/>
      <c r="D26" s="84"/>
      <c r="E26" s="84"/>
      <c r="F26" s="85"/>
    </row>
    <row r="27" spans="1:7" ht="25.15" customHeight="1" x14ac:dyDescent="0.4">
      <c r="B27" s="22" t="s">
        <v>35</v>
      </c>
      <c r="C27" s="83"/>
      <c r="D27" s="84"/>
      <c r="E27" s="84"/>
      <c r="F27" s="85"/>
    </row>
    <row r="29" spans="1:7" ht="35.450000000000003" customHeight="1" x14ac:dyDescent="0.4">
      <c r="A29" s="93" t="s">
        <v>37</v>
      </c>
      <c r="B29" s="94" t="s">
        <v>36</v>
      </c>
      <c r="C29" s="94"/>
      <c r="D29" s="94"/>
      <c r="E29" s="94"/>
      <c r="F29" s="94"/>
    </row>
    <row r="30" spans="1:7" ht="25.15" customHeight="1" x14ac:dyDescent="0.4">
      <c r="B30" s="23" t="s">
        <v>6</v>
      </c>
      <c r="C30" s="83"/>
      <c r="D30" s="84"/>
      <c r="E30" s="84"/>
      <c r="F30" s="85"/>
    </row>
    <row r="31" spans="1:7" ht="36" x14ac:dyDescent="0.4">
      <c r="B31" s="95" t="s">
        <v>38</v>
      </c>
      <c r="C31" s="83"/>
      <c r="D31" s="84"/>
      <c r="E31" s="84"/>
      <c r="F31" s="85"/>
    </row>
  </sheetData>
  <sheetProtection sheet="1" selectLockedCells="1"/>
  <mergeCells count="6">
    <mergeCell ref="C31:F31"/>
    <mergeCell ref="A1:F1"/>
    <mergeCell ref="B29:F29"/>
    <mergeCell ref="C26:F26"/>
    <mergeCell ref="C27:F27"/>
    <mergeCell ref="C30:F30"/>
  </mergeCells>
  <phoneticPr fontId="2"/>
  <conditionalFormatting sqref="C30:F31">
    <cfRule type="containsBlanks" dxfId="0" priority="1">
      <formula>LEN(TRIM(C30))=0</formula>
    </cfRule>
  </conditionalFormatting>
  <dataValidations xWindow="522" yWindow="436" count="3">
    <dataValidation allowBlank="1" showInputMessage="1" showErrorMessage="1" promptTitle="【利用日数】" prompt="自動表示のため入力不要　　　　　_x000a_日数が異なる場合は修正欄に入力" sqref="F3" xr:uid="{C886DB22-5F45-4E75-BA5E-B70AF0E3F06C}"/>
    <dataValidation type="list" allowBlank="1" showInputMessage="1" showErrorMessage="1" sqref="D3:D22" xr:uid="{1823DF4A-B3EC-4865-90E1-704188D416E3}">
      <formula1>"男,女"</formula1>
    </dataValidation>
    <dataValidation type="list" allowBlank="1" showInputMessage="1" showErrorMessage="1" sqref="E3:E23" xr:uid="{53398CEF-8085-4E69-95C5-383B2095C5B7}">
      <formula1>"学生,教職員"</formula1>
    </dataValidation>
  </dataValidations>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利用願及び許可書</vt:lpstr>
      <vt:lpstr>利用者リスト</vt:lpstr>
      <vt:lpstr>利用願及び許可書!Print_Area</vt:lpstr>
      <vt:lpstr>利用者リスト!Print_Area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圭介 入川</dc:creator>
  <cp:lastModifiedBy>Irikawa Kumiko (入川久美子)</cp:lastModifiedBy>
  <cp:lastPrinted>2026-09-08T04:51:40Z</cp:lastPrinted>
  <dcterms:created xsi:type="dcterms:W3CDTF">2026-09-01T09:04:02Z</dcterms:created>
  <dcterms:modified xsi:type="dcterms:W3CDTF">2026-09-11T06:48:38Z</dcterms:modified>
</cp:coreProperties>
</file>